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<sst xmlns="http://schemas.openxmlformats.org/spreadsheetml/2006/main" count="70" uniqueCount="57">
  <si>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>Cap. 3 - Exercício 8</t>
  </si>
  <si>
    <t>Meses</t>
  </si>
  <si>
    <t>Procura</t>
  </si>
  <si>
    <t>Custos</t>
  </si>
  <si>
    <t>Enc. (A)</t>
  </si>
  <si>
    <t>Stock (h)</t>
  </si>
  <si>
    <t>1º Período</t>
  </si>
  <si>
    <t>x2</t>
  </si>
  <si>
    <t>hx2</t>
  </si>
  <si>
    <t>C1(Q1)</t>
  </si>
  <si>
    <t>Q1=</t>
  </si>
  <si>
    <t>Aquis. (c)</t>
  </si>
  <si>
    <t>f1(x2)</t>
  </si>
  <si>
    <t>Q1 ópt</t>
  </si>
  <si>
    <t>2º Período</t>
  </si>
  <si>
    <t>(*)</t>
  </si>
  <si>
    <t>(*) Qi*xi=0</t>
  </si>
  <si>
    <t>3º Período</t>
  </si>
  <si>
    <t>C1(Q1)+h(x2)</t>
  </si>
  <si>
    <t>C2(Q2)+h(x3)</t>
  </si>
  <si>
    <t>C3(Q3)+h(x4)</t>
  </si>
  <si>
    <t>Q2=</t>
  </si>
  <si>
    <t>f2(x3)</t>
  </si>
  <si>
    <t>Q2 ópt</t>
  </si>
  <si>
    <t>Q3=</t>
  </si>
  <si>
    <t>C2(Q2)</t>
  </si>
  <si>
    <t>C3(Q3)</t>
  </si>
  <si>
    <t>f3(x4)</t>
  </si>
  <si>
    <t>Q3 ópt</t>
  </si>
  <si>
    <t>x3</t>
  </si>
  <si>
    <t>hx3</t>
  </si>
  <si>
    <t>x4</t>
  </si>
  <si>
    <t>hx4</t>
  </si>
  <si>
    <t>4º Período</t>
  </si>
  <si>
    <t>C4(Q4)+h(x5)</t>
  </si>
  <si>
    <t>Q4=</t>
  </si>
  <si>
    <t>x5</t>
  </si>
  <si>
    <t>hx5</t>
  </si>
  <si>
    <t>C4(Q4)</t>
  </si>
  <si>
    <t>f4(x5)</t>
  </si>
  <si>
    <t>Q4 ópt</t>
  </si>
  <si>
    <t>5º Período</t>
  </si>
  <si>
    <t>C5(Q5)+h(x6)</t>
  </si>
  <si>
    <t>Q5=</t>
  </si>
  <si>
    <t>x6</t>
  </si>
  <si>
    <t>hx6</t>
  </si>
  <si>
    <t>C5(Q5)</t>
  </si>
  <si>
    <t>f5(x6)</t>
  </si>
  <si>
    <t>QEE</t>
  </si>
  <si>
    <t>C. Total</t>
  </si>
  <si>
    <t>Q5 ópt</t>
  </si>
  <si>
    <t xml:space="preserve">x6=0 =&gt; Q5=0 =&gt; x5=50 </t>
  </si>
  <si>
    <t>x5=50 =&gt; Q4=0 =&gt; x4= 150</t>
  </si>
  <si>
    <t>x4=150 =&gt; Q3=275 =&gt; x3=0</t>
  </si>
  <si>
    <t xml:space="preserve">x3=0 =&gt; Q2=0 =&gt; x2 =100 </t>
  </si>
  <si>
    <t>x2=100 =&gt; Q1=180</t>
  </si>
  <si>
    <t>Alternat.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</si>
</sst>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28">
      <selection activeCell="M40" sqref="M40"/>
    </sheetView>
  </sheetViews>
  <sheetFormatPr defaultColWidth="9.140625" defaultRowHeight="15"/>
  <cols>
    <col min="1" max="1" width="5.00390625" style="0" customWidth="1"/>
    <col min="2" max="2" width="8.421875" style="0" customWidth="1"/>
    <col min="3" max="3" width="8.28125" style="0" customWidth="1"/>
    <col min="4" max="4" width="6.421875" style="0" customWidth="1"/>
    <col min="5" max="5" width="7.57421875" style="0" customWidth="1"/>
    <col min="6" max="8" width="7.7109375" style="0" customWidth="1"/>
    <col min="9" max="9" width="8.28125" style="0" customWidth="1"/>
    <col min="10" max="10" width="7.7109375" style="0" customWidth="1"/>
    <col min="11" max="11" width="8.00390625" style="0" customWidth="1"/>
  </cols>
  <sheetData>
    <row r="1" ht="15">
      <c r="A1" s="1" t="s">
        <v>0</v>
      </c>
    </row>
    <row r="2" spans="2:9" ht="15">
      <c r="B2" t="s">
        <v>1</v>
      </c>
      <c r="C2" s="2">
        <v>1</v>
      </c>
      <c r="E2" s="2">
        <v>2</v>
      </c>
      <c r="F2" s="2">
        <v>3</v>
      </c>
      <c r="G2" s="2">
        <v>4</v>
      </c>
      <c r="H2" s="2">
        <v>5</v>
      </c>
      <c r="I2" t="s">
        <v>49</v>
      </c>
    </row>
    <row r="3" spans="2:8" ht="15">
      <c r="B3" t="s">
        <v>2</v>
      </c>
      <c r="C3" s="2">
        <v>80</v>
      </c>
      <c r="E3" s="2">
        <v>100</v>
      </c>
      <c r="F3" s="2">
        <v>125</v>
      </c>
      <c r="G3" s="2">
        <v>100</v>
      </c>
      <c r="H3" s="2">
        <v>50</v>
      </c>
    </row>
    <row r="4" spans="2:8" ht="15">
      <c r="B4" t="s">
        <v>3</v>
      </c>
      <c r="C4" s="2" t="s">
        <v>11</v>
      </c>
      <c r="E4" s="2" t="s">
        <v>4</v>
      </c>
      <c r="F4" s="2" t="s">
        <v>5</v>
      </c>
      <c r="G4" s="2"/>
      <c r="H4" s="2"/>
    </row>
    <row r="5" spans="3:8" ht="15">
      <c r="C5" s="2">
        <v>120</v>
      </c>
      <c r="E5" s="2">
        <v>300</v>
      </c>
      <c r="F5" s="2">
        <f>0.2*C5/12</f>
        <v>2</v>
      </c>
      <c r="G5" s="2"/>
      <c r="H5" s="2"/>
    </row>
    <row r="6" spans="2:9" ht="15">
      <c r="B6" s="1" t="s">
        <v>48</v>
      </c>
      <c r="C6" s="4">
        <f>+K13</f>
        <v>180</v>
      </c>
      <c r="D6" s="1"/>
      <c r="E6" s="4">
        <f>+K22</f>
        <v>0</v>
      </c>
      <c r="F6" s="4">
        <f>+J34</f>
        <v>275</v>
      </c>
      <c r="G6" s="4">
        <f>+I42</f>
        <v>0</v>
      </c>
      <c r="H6" s="4">
        <f>+H49</f>
        <v>0</v>
      </c>
      <c r="I6" s="4">
        <f>+G49</f>
        <v>55800</v>
      </c>
    </row>
    <row r="7" spans="2:8" ht="15">
      <c r="B7" s="1" t="s">
        <v>56</v>
      </c>
      <c r="C7" s="4">
        <v>180</v>
      </c>
      <c r="D7" s="4"/>
      <c r="E7" s="4">
        <v>0</v>
      </c>
      <c r="F7" s="4">
        <v>125</v>
      </c>
      <c r="G7" s="4">
        <v>150</v>
      </c>
      <c r="H7" s="4">
        <v>0</v>
      </c>
    </row>
    <row r="8" spans="2:7" ht="15">
      <c r="B8" s="1" t="s">
        <v>6</v>
      </c>
      <c r="C8" s="2"/>
      <c r="D8" s="2"/>
      <c r="E8" s="2"/>
      <c r="F8" s="2"/>
      <c r="G8" s="2"/>
    </row>
    <row r="9" spans="3:7" ht="15">
      <c r="C9" s="2"/>
      <c r="E9" s="1"/>
      <c r="F9" s="4" t="s">
        <v>18</v>
      </c>
      <c r="G9" s="4"/>
    </row>
    <row r="10" spans="4:9" ht="15">
      <c r="D10" s="2" t="s">
        <v>10</v>
      </c>
      <c r="E10" s="2">
        <f>+C3</f>
        <v>80</v>
      </c>
      <c r="F10" s="2">
        <f>+E10+E3</f>
        <v>180</v>
      </c>
      <c r="G10" s="2">
        <f>+F10+F3</f>
        <v>305</v>
      </c>
      <c r="H10" s="2">
        <f>+G10+G3</f>
        <v>405</v>
      </c>
      <c r="I10" s="2">
        <f>+H10+H3</f>
        <v>455</v>
      </c>
    </row>
    <row r="11" spans="2:11" ht="15.75" thickBot="1">
      <c r="B11" s="3" t="s">
        <v>7</v>
      </c>
      <c r="C11" s="3" t="s">
        <v>8</v>
      </c>
      <c r="D11" s="3" t="s">
        <v>9</v>
      </c>
      <c r="E11" s="3">
        <f>+E10*$C$5+$E$5</f>
        <v>9900</v>
      </c>
      <c r="F11" s="3">
        <f>+F10*$C$5+$E$5</f>
        <v>21900</v>
      </c>
      <c r="G11" s="3">
        <f>+G10*$C$5+$E$5</f>
        <v>36900</v>
      </c>
      <c r="H11" s="3">
        <f>+H10*$C$5+$E$5</f>
        <v>48900</v>
      </c>
      <c r="I11" s="3">
        <f>+I10*$C$5+$E$5</f>
        <v>54900</v>
      </c>
      <c r="J11" s="3" t="s">
        <v>12</v>
      </c>
      <c r="K11" s="3" t="s">
        <v>13</v>
      </c>
    </row>
    <row r="12" spans="2:13" ht="15">
      <c r="B12" s="2">
        <v>0</v>
      </c>
      <c r="C12" s="2">
        <f>+B12*$F$5</f>
        <v>0</v>
      </c>
      <c r="D12" s="2"/>
      <c r="E12" s="2">
        <f>+E11+C12</f>
        <v>9900</v>
      </c>
      <c r="F12" s="2"/>
      <c r="G12" s="2"/>
      <c r="H12" s="2"/>
      <c r="I12" s="2"/>
      <c r="J12" s="2">
        <f>+E12</f>
        <v>9900</v>
      </c>
      <c r="K12" s="2">
        <f>+E10</f>
        <v>80</v>
      </c>
      <c r="L12" s="2"/>
      <c r="M12" s="2"/>
    </row>
    <row r="13" spans="2:13" ht="15">
      <c r="B13" s="2">
        <f>+E3</f>
        <v>100</v>
      </c>
      <c r="C13" s="2">
        <f>+B13*$F$5</f>
        <v>200</v>
      </c>
      <c r="D13" s="2"/>
      <c r="E13" s="2"/>
      <c r="F13" s="2">
        <f>+F11+C13</f>
        <v>22100</v>
      </c>
      <c r="G13" s="2"/>
      <c r="H13" s="2"/>
      <c r="I13" s="2"/>
      <c r="J13" s="2">
        <f>+F13</f>
        <v>22100</v>
      </c>
      <c r="K13" s="2">
        <f>+F10</f>
        <v>180</v>
      </c>
      <c r="L13" s="2"/>
      <c r="M13" s="2"/>
    </row>
    <row r="14" spans="2:13" ht="15">
      <c r="B14" s="2">
        <f>+SUM($E$3:F3)</f>
        <v>225</v>
      </c>
      <c r="C14" s="2">
        <f>+B14*$F$5</f>
        <v>450</v>
      </c>
      <c r="D14" s="2"/>
      <c r="E14" s="2"/>
      <c r="F14" s="2"/>
      <c r="G14" s="2">
        <f>+G11+C14</f>
        <v>37350</v>
      </c>
      <c r="H14" s="2"/>
      <c r="I14" s="2"/>
      <c r="J14" s="2">
        <f>+G14</f>
        <v>37350</v>
      </c>
      <c r="K14" s="2">
        <f>+G10</f>
        <v>305</v>
      </c>
      <c r="L14" s="2"/>
      <c r="M14" s="2"/>
    </row>
    <row r="15" spans="2:13" ht="15">
      <c r="B15" s="2">
        <f>SUM($E$3:G3)</f>
        <v>325</v>
      </c>
      <c r="C15" s="2">
        <f>+B15*$F$5</f>
        <v>650</v>
      </c>
      <c r="D15" s="2"/>
      <c r="E15" s="2"/>
      <c r="F15" s="2"/>
      <c r="G15" s="2"/>
      <c r="H15" s="2">
        <f>+H11+C15</f>
        <v>49550</v>
      </c>
      <c r="I15" s="2"/>
      <c r="J15" s="2">
        <f>+H15</f>
        <v>49550</v>
      </c>
      <c r="K15" s="2">
        <f>+H10</f>
        <v>405</v>
      </c>
      <c r="L15" s="2"/>
      <c r="M15" s="2"/>
    </row>
    <row r="16" spans="2:13" ht="15.75" thickBot="1">
      <c r="B16" s="3">
        <f>SUM($E$3:H3)</f>
        <v>375</v>
      </c>
      <c r="C16" s="3">
        <f>+B16*$F$5</f>
        <v>750</v>
      </c>
      <c r="D16" s="3"/>
      <c r="E16" s="3"/>
      <c r="F16" s="3"/>
      <c r="G16" s="3"/>
      <c r="H16" s="3"/>
      <c r="I16" s="3">
        <f>+I11+C16</f>
        <v>55650</v>
      </c>
      <c r="J16" s="3">
        <f>+I16</f>
        <v>55650</v>
      </c>
      <c r="K16" s="3">
        <f>+I10</f>
        <v>455</v>
      </c>
      <c r="L16" s="2"/>
      <c r="M16" s="2"/>
    </row>
    <row r="17" spans="2:13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5">
      <c r="B18" s="1" t="s">
        <v>14</v>
      </c>
      <c r="C18" s="2"/>
      <c r="D18" s="2" t="s">
        <v>55</v>
      </c>
      <c r="E18" s="2"/>
      <c r="F18" s="2"/>
      <c r="G18" s="2"/>
      <c r="L18" s="2"/>
      <c r="M18" s="2"/>
    </row>
    <row r="19" spans="3:13" ht="15">
      <c r="C19" s="2"/>
      <c r="F19" s="4" t="s">
        <v>19</v>
      </c>
      <c r="G19" s="2"/>
      <c r="L19" s="2"/>
      <c r="M19" s="2"/>
    </row>
    <row r="20" spans="4:13" ht="15">
      <c r="D20" s="2" t="s">
        <v>21</v>
      </c>
      <c r="E20" s="2">
        <v>0</v>
      </c>
      <c r="F20" s="2">
        <f>+E3</f>
        <v>100</v>
      </c>
      <c r="G20" s="2">
        <f>+E3+F3</f>
        <v>225</v>
      </c>
      <c r="H20" s="2">
        <f>+E3+F3+G3</f>
        <v>325</v>
      </c>
      <c r="I20" s="2">
        <f>+E3+F3+G3+H3</f>
        <v>375</v>
      </c>
      <c r="L20" s="2"/>
      <c r="M20" s="2"/>
    </row>
    <row r="21" spans="2:13" ht="15.75" thickBot="1">
      <c r="B21" s="3" t="s">
        <v>29</v>
      </c>
      <c r="C21" s="3" t="s">
        <v>30</v>
      </c>
      <c r="D21" s="3" t="s">
        <v>25</v>
      </c>
      <c r="E21" s="3">
        <f>+E20*$C$5</f>
        <v>0</v>
      </c>
      <c r="F21" s="3">
        <f>+F20*$C$5+$E$5</f>
        <v>12300</v>
      </c>
      <c r="G21" s="3">
        <f>+G20*$C$5+$E$5</f>
        <v>27300</v>
      </c>
      <c r="H21" s="3">
        <f>+H20*$C$5+$E$5</f>
        <v>39300</v>
      </c>
      <c r="I21" s="3">
        <f>+I20*$C$5+$E$5</f>
        <v>45300</v>
      </c>
      <c r="J21" s="3" t="s">
        <v>22</v>
      </c>
      <c r="K21" s="3" t="s">
        <v>23</v>
      </c>
      <c r="L21" s="2"/>
      <c r="M21" s="2"/>
    </row>
    <row r="22" spans="2:13" ht="15">
      <c r="B22" s="2">
        <v>0</v>
      </c>
      <c r="C22" s="2">
        <f>+B22*$F$5</f>
        <v>0</v>
      </c>
      <c r="D22" s="2"/>
      <c r="E22" s="2">
        <f>+E21+C22+J13</f>
        <v>22100</v>
      </c>
      <c r="F22" s="2">
        <f>+F21+C22+J12</f>
        <v>22200</v>
      </c>
      <c r="G22" s="2"/>
      <c r="H22" s="2"/>
      <c r="I22" s="2"/>
      <c r="J22" s="2">
        <f>MIN(E22:F22)</f>
        <v>22100</v>
      </c>
      <c r="K22" s="2">
        <f>+E20</f>
        <v>0</v>
      </c>
      <c r="L22" s="2"/>
      <c r="M22" s="2"/>
    </row>
    <row r="23" spans="2:13" ht="15">
      <c r="B23" s="2">
        <f>+F3</f>
        <v>125</v>
      </c>
      <c r="C23" s="2">
        <f>+B23*$F$5</f>
        <v>250</v>
      </c>
      <c r="D23" s="2"/>
      <c r="E23" s="2">
        <f>+E21+C23+J14</f>
        <v>37600</v>
      </c>
      <c r="F23" s="2" t="s">
        <v>15</v>
      </c>
      <c r="G23" s="2">
        <f>+G21+C23+J12</f>
        <v>37450</v>
      </c>
      <c r="H23" s="2"/>
      <c r="I23" s="2"/>
      <c r="J23" s="2">
        <f>MIN(E23,G23)</f>
        <v>37450</v>
      </c>
      <c r="K23" s="2">
        <f>+G20</f>
        <v>225</v>
      </c>
      <c r="L23" s="2"/>
      <c r="M23" s="2"/>
    </row>
    <row r="24" spans="2:13" ht="15">
      <c r="B24" s="2">
        <f>+F3+G3</f>
        <v>225</v>
      </c>
      <c r="C24" s="2">
        <f>+B24*$F$5</f>
        <v>450</v>
      </c>
      <c r="D24" s="2"/>
      <c r="E24" s="2">
        <f>+E21+C24+J15</f>
        <v>50000</v>
      </c>
      <c r="F24" s="2" t="s">
        <v>15</v>
      </c>
      <c r="G24" s="2" t="s">
        <v>15</v>
      </c>
      <c r="H24" s="2">
        <f>+H21+C24+J12</f>
        <v>49650</v>
      </c>
      <c r="I24" s="2"/>
      <c r="J24" s="2">
        <f>MIN(E24,H24)</f>
        <v>49650</v>
      </c>
      <c r="K24" s="2">
        <f>+H20</f>
        <v>325</v>
      </c>
      <c r="L24" s="2"/>
      <c r="M24" s="2"/>
    </row>
    <row r="25" spans="2:11" ht="15.75" thickBot="1">
      <c r="B25" s="3">
        <f>+F3+G3+H3</f>
        <v>275</v>
      </c>
      <c r="C25" s="3">
        <f>+B25*$F$5</f>
        <v>550</v>
      </c>
      <c r="D25" s="3"/>
      <c r="E25" s="3">
        <f>+E21+C25+J16</f>
        <v>56200</v>
      </c>
      <c r="F25" s="3" t="s">
        <v>15</v>
      </c>
      <c r="G25" s="3" t="s">
        <v>15</v>
      </c>
      <c r="H25" s="3" t="s">
        <v>15</v>
      </c>
      <c r="I25" s="3">
        <f>+I21+C25+J12</f>
        <v>55750</v>
      </c>
      <c r="J25" s="3">
        <f>+I25</f>
        <v>55750</v>
      </c>
      <c r="K25" s="3">
        <f>+I20</f>
        <v>375</v>
      </c>
    </row>
    <row r="26" ht="15">
      <c r="B26" t="s">
        <v>16</v>
      </c>
    </row>
    <row r="27" ht="15">
      <c r="D27" t="s">
        <v>54</v>
      </c>
    </row>
    <row r="28" spans="2:7" ht="15">
      <c r="B28" s="1" t="s">
        <v>17</v>
      </c>
      <c r="C28" s="2"/>
      <c r="D28" s="2"/>
      <c r="E28" s="2"/>
      <c r="F28" s="2"/>
      <c r="G28" s="2"/>
    </row>
    <row r="29" spans="3:7" ht="15">
      <c r="C29" s="2"/>
      <c r="F29" s="4" t="s">
        <v>20</v>
      </c>
      <c r="G29" s="2"/>
    </row>
    <row r="30" spans="4:9" ht="15">
      <c r="D30" s="2" t="s">
        <v>24</v>
      </c>
      <c r="E30" s="2">
        <v>0</v>
      </c>
      <c r="F30" s="2">
        <v>125</v>
      </c>
      <c r="G30" s="2">
        <f>+F3+G3</f>
        <v>225</v>
      </c>
      <c r="H30" s="2">
        <f>+F3+G3+H3</f>
        <v>275</v>
      </c>
      <c r="I30" s="2"/>
    </row>
    <row r="31" spans="2:10" ht="15.75" thickBot="1">
      <c r="B31" s="3" t="s">
        <v>31</v>
      </c>
      <c r="C31" s="3" t="s">
        <v>32</v>
      </c>
      <c r="D31" s="3" t="s">
        <v>26</v>
      </c>
      <c r="E31" s="3">
        <f>+E30*$C$5</f>
        <v>0</v>
      </c>
      <c r="F31" s="3">
        <f>+F30*$C$5+$E$5</f>
        <v>15300</v>
      </c>
      <c r="G31" s="3">
        <f>+G30*$C$5+$E$5</f>
        <v>27300</v>
      </c>
      <c r="H31" s="3">
        <f>+H30*$C$5+$E$5</f>
        <v>33300</v>
      </c>
      <c r="I31" s="3" t="s">
        <v>27</v>
      </c>
      <c r="J31" s="3" t="s">
        <v>28</v>
      </c>
    </row>
    <row r="32" spans="2:10" ht="15">
      <c r="B32" s="2">
        <v>0</v>
      </c>
      <c r="C32" s="2">
        <f>+B32*$F$5</f>
        <v>0</v>
      </c>
      <c r="D32" s="2"/>
      <c r="E32" s="2">
        <f>+E31+C32+J23</f>
        <v>37450</v>
      </c>
      <c r="F32" s="2">
        <f>+F31+C32+J22</f>
        <v>37400</v>
      </c>
      <c r="G32" s="2"/>
      <c r="H32" s="2"/>
      <c r="I32" s="2">
        <f>MIN(E32:F32)</f>
        <v>37400</v>
      </c>
      <c r="J32" s="2">
        <f>+F30</f>
        <v>125</v>
      </c>
    </row>
    <row r="33" spans="2:10" ht="15">
      <c r="B33" s="2">
        <f>+G3</f>
        <v>100</v>
      </c>
      <c r="C33" s="2">
        <f>+B33*$F$5</f>
        <v>200</v>
      </c>
      <c r="D33" s="2"/>
      <c r="E33" s="2">
        <f>+E31+C33+J24</f>
        <v>49850</v>
      </c>
      <c r="F33" s="2" t="s">
        <v>15</v>
      </c>
      <c r="G33" s="2">
        <f>+G31+C33+J22</f>
        <v>49600</v>
      </c>
      <c r="H33" s="2"/>
      <c r="I33" s="2">
        <f>MIN(E33,G33)</f>
        <v>49600</v>
      </c>
      <c r="J33" s="2">
        <f>+G30</f>
        <v>225</v>
      </c>
    </row>
    <row r="34" spans="2:10" ht="15.75" thickBot="1">
      <c r="B34" s="3">
        <f>+G3+H3</f>
        <v>150</v>
      </c>
      <c r="C34" s="3">
        <f>+B34*$F$5</f>
        <v>300</v>
      </c>
      <c r="D34" s="3"/>
      <c r="E34" s="3">
        <f>+E31+C34+J25</f>
        <v>56050</v>
      </c>
      <c r="F34" s="3" t="s">
        <v>15</v>
      </c>
      <c r="G34" s="3" t="s">
        <v>15</v>
      </c>
      <c r="H34" s="3">
        <f>+H31+C34+J22</f>
        <v>55700</v>
      </c>
      <c r="I34" s="3">
        <f>MIN(E34,H34)</f>
        <v>55700</v>
      </c>
      <c r="J34" s="3">
        <f>+H30</f>
        <v>275</v>
      </c>
    </row>
    <row r="35" ht="15">
      <c r="B35" t="s">
        <v>16</v>
      </c>
    </row>
    <row r="36" ht="15">
      <c r="D36" t="s">
        <v>53</v>
      </c>
    </row>
    <row r="37" spans="2:7" ht="15">
      <c r="B37" s="1" t="s">
        <v>33</v>
      </c>
      <c r="C37" s="2"/>
      <c r="D37" s="2"/>
      <c r="E37" s="2"/>
      <c r="F37" s="2"/>
      <c r="G37" s="2"/>
    </row>
    <row r="38" spans="3:7" ht="15">
      <c r="C38" s="2"/>
      <c r="F38" s="4" t="s">
        <v>34</v>
      </c>
      <c r="G38" s="2"/>
    </row>
    <row r="39" spans="4:9" ht="15">
      <c r="D39" s="2" t="s">
        <v>35</v>
      </c>
      <c r="E39" s="2">
        <v>0</v>
      </c>
      <c r="F39" s="2">
        <f>+G3</f>
        <v>100</v>
      </c>
      <c r="G39" s="2">
        <f>+G3+H3</f>
        <v>150</v>
      </c>
      <c r="H39" s="2"/>
      <c r="I39" s="2"/>
    </row>
    <row r="40" spans="2:10" ht="15.75" thickBot="1">
      <c r="B40" s="3" t="s">
        <v>36</v>
      </c>
      <c r="C40" s="3" t="s">
        <v>37</v>
      </c>
      <c r="D40" s="3" t="s">
        <v>38</v>
      </c>
      <c r="E40" s="3">
        <f>+E39*$C$5</f>
        <v>0</v>
      </c>
      <c r="F40" s="3">
        <f>+F39*$C$5+$E$5</f>
        <v>12300</v>
      </c>
      <c r="G40" s="3">
        <f>+G39*$C$5+$E$5</f>
        <v>18300</v>
      </c>
      <c r="H40" s="3" t="s">
        <v>39</v>
      </c>
      <c r="I40" s="3" t="s">
        <v>40</v>
      </c>
      <c r="J40" s="6" t="s">
        <v>56</v>
      </c>
    </row>
    <row r="41" spans="2:9" ht="15">
      <c r="B41" s="2">
        <v>0</v>
      </c>
      <c r="C41" s="2">
        <f>+B41*$F$5</f>
        <v>0</v>
      </c>
      <c r="D41" s="2"/>
      <c r="E41" s="2">
        <f>+E40+C41+I33</f>
        <v>49600</v>
      </c>
      <c r="F41" s="2">
        <f>+F40+C41+I32</f>
        <v>49700</v>
      </c>
      <c r="G41" s="2"/>
      <c r="H41" s="2">
        <f>MIN(E41:F41)</f>
        <v>49600</v>
      </c>
      <c r="I41" s="2">
        <f>+E39</f>
        <v>0</v>
      </c>
    </row>
    <row r="42" spans="2:10" ht="15.75" thickBot="1">
      <c r="B42" s="3">
        <v>50</v>
      </c>
      <c r="C42" s="3">
        <f>+B42*$F$5</f>
        <v>100</v>
      </c>
      <c r="D42" s="3"/>
      <c r="E42" s="3">
        <f>+E40+C42+I34</f>
        <v>55800</v>
      </c>
      <c r="F42" s="3" t="s">
        <v>15</v>
      </c>
      <c r="G42" s="3">
        <f>+G40+C42+I32</f>
        <v>55800</v>
      </c>
      <c r="H42" s="3">
        <f>MIN(E42:G42)</f>
        <v>55800</v>
      </c>
      <c r="I42" s="3">
        <f>+E39</f>
        <v>0</v>
      </c>
      <c r="J42" s="2">
        <f>+G39</f>
        <v>150</v>
      </c>
    </row>
    <row r="43" ht="15">
      <c r="B43" t="s">
        <v>16</v>
      </c>
    </row>
    <row r="44" ht="15">
      <c r="D44" t="s">
        <v>52</v>
      </c>
    </row>
    <row r="45" spans="2:7" ht="15">
      <c r="B45" s="1" t="s">
        <v>41</v>
      </c>
      <c r="C45" s="2"/>
      <c r="D45" s="2"/>
      <c r="E45" s="2"/>
      <c r="F45" s="2"/>
      <c r="G45" s="2"/>
    </row>
    <row r="46" spans="3:7" ht="15">
      <c r="C46" s="2"/>
      <c r="F46" s="4" t="s">
        <v>42</v>
      </c>
      <c r="G46" s="2"/>
    </row>
    <row r="47" spans="4:9" ht="15">
      <c r="D47" s="2" t="s">
        <v>43</v>
      </c>
      <c r="E47" s="2">
        <v>0</v>
      </c>
      <c r="F47" s="2">
        <v>50</v>
      </c>
      <c r="G47" s="2"/>
      <c r="H47" s="2"/>
      <c r="I47" s="2"/>
    </row>
    <row r="48" spans="2:8" ht="15.75" thickBot="1">
      <c r="B48" s="3" t="s">
        <v>44</v>
      </c>
      <c r="C48" s="3" t="s">
        <v>45</v>
      </c>
      <c r="D48" s="3" t="s">
        <v>46</v>
      </c>
      <c r="E48" s="3">
        <f>+E47*$C$5</f>
        <v>0</v>
      </c>
      <c r="F48" s="3">
        <f>+F47*$C$5+$E$5</f>
        <v>6300</v>
      </c>
      <c r="G48" s="3" t="s">
        <v>47</v>
      </c>
      <c r="H48" s="3" t="s">
        <v>50</v>
      </c>
    </row>
    <row r="49" spans="2:8" ht="15.75" thickBot="1">
      <c r="B49" s="5">
        <v>0</v>
      </c>
      <c r="C49" s="5">
        <f>+B49*$F$5</f>
        <v>0</v>
      </c>
      <c r="D49" s="5"/>
      <c r="E49" s="5">
        <f>+E48+C49+H42</f>
        <v>55800</v>
      </c>
      <c r="F49" s="5">
        <f>+F48+C49+H41</f>
        <v>55900</v>
      </c>
      <c r="G49" s="5">
        <f>MIN(E49:F49)</f>
        <v>55800</v>
      </c>
      <c r="H49" s="5">
        <f>+E47</f>
        <v>0</v>
      </c>
    </row>
    <row r="50" spans="2:4" ht="15">
      <c r="B50" t="s">
        <v>16</v>
      </c>
      <c r="D50" t="s">
        <v>51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Particular</cp:lastModifiedBy>
  <cp:lastPrinted>2014-04-16T08:40:19Z</cp:lastPrinted>
  <dcterms:created xsi:type="dcterms:W3CDTF">2014-04-15T14:20:07Z</dcterms:created>
  <dcterms:modified xsi:type="dcterms:W3CDTF">2014-04-27T15:38:42Z</dcterms:modified>
  <cp:category/>
  <cp:version/>
  <cp:contentType/>
  <cp:contentStatus/>
</cp:coreProperties>
</file>